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02\Desktop\"/>
    </mc:Choice>
  </mc:AlternateContent>
  <xr:revisionPtr revIDLastSave="0" documentId="8_{B06726A5-434E-40FB-9828-58CAC59DFD4F}" xr6:coauthVersionLast="31" xr6:coauthVersionMax="31" xr10:uidLastSave="{00000000-0000-0000-0000-000000000000}"/>
  <workbookProtection workbookAlgorithmName="SHA-512" workbookHashValue="HIYba0sV7Y0sgxHljhzMO+qcQVNKFNmKMngtIbHKTtF5LpwnkZ2KS3RV8HWyPOh89DPByA7Q5TONjciDw4MiPg==" workbookSaltValue="IqoWWpV5LuOxXjU8Xk/s2A==" workbookSpinCount="100000" lockStructure="1"/>
  <bookViews>
    <workbookView xWindow="0" yWindow="0" windowWidth="28800" windowHeight="14025" xr2:uid="{803226BA-A116-4F38-885F-64C5EB4D4E9E}"/>
  </bookViews>
  <sheets>
    <sheet name="Utterslev Mose" sheetId="1" r:id="rId1"/>
  </sheets>
  <definedNames>
    <definedName name="_xlnm._FilterDatabase" localSheetId="0" hidden="1">'Utterslev Mose'!$A$1:$BF$1</definedName>
    <definedName name="_xlnm.Print_Area" localSheetId="0">'Utterslev Mose'!$A$1:$J$28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28" i="1" l="1"/>
  <c r="J28" i="1"/>
  <c r="BS27" i="1"/>
  <c r="J27" i="1"/>
  <c r="BS26" i="1"/>
  <c r="J26" i="1"/>
  <c r="BS25" i="1"/>
  <c r="J25" i="1"/>
  <c r="BS24" i="1"/>
  <c r="J24" i="1"/>
  <c r="BS23" i="1"/>
  <c r="J23" i="1"/>
  <c r="BS22" i="1"/>
  <c r="J22" i="1"/>
  <c r="BS21" i="1"/>
  <c r="J21" i="1"/>
  <c r="BS20" i="1"/>
  <c r="J20" i="1"/>
  <c r="BS19" i="1"/>
  <c r="J19" i="1"/>
  <c r="BS18" i="1"/>
  <c r="J18" i="1"/>
  <c r="BS17" i="1"/>
  <c r="J17" i="1"/>
  <c r="J16" i="1"/>
  <c r="J15" i="1"/>
  <c r="J14" i="1"/>
  <c r="BS13" i="1"/>
  <c r="J13" i="1"/>
  <c r="BS12" i="1"/>
  <c r="J12" i="1"/>
  <c r="BS11" i="1"/>
  <c r="J11" i="1"/>
  <c r="BS10" i="1"/>
  <c r="J10" i="1"/>
  <c r="BS9" i="1"/>
  <c r="J9" i="1"/>
  <c r="BS8" i="1"/>
  <c r="J8" i="1"/>
</calcChain>
</file>

<file path=xl/sharedStrings.xml><?xml version="1.0" encoding="utf-8"?>
<sst xmlns="http://schemas.openxmlformats.org/spreadsheetml/2006/main" count="194" uniqueCount="65">
  <si>
    <t>Vandområde</t>
  </si>
  <si>
    <t>Utterslev Mose</t>
  </si>
  <si>
    <t>Damhusåen</t>
  </si>
  <si>
    <t xml:space="preserve">Udlednings nr. </t>
  </si>
  <si>
    <t>UM14</t>
  </si>
  <si>
    <t>UM16</t>
  </si>
  <si>
    <t>UM17b</t>
  </si>
  <si>
    <t>UM18</t>
  </si>
  <si>
    <t>UM19b</t>
  </si>
  <si>
    <t>UM21</t>
  </si>
  <si>
    <t>UM26</t>
  </si>
  <si>
    <t>UD10b</t>
  </si>
  <si>
    <t>UD10d</t>
  </si>
  <si>
    <t>UD11b</t>
  </si>
  <si>
    <t>UD12</t>
  </si>
  <si>
    <t>UD13</t>
  </si>
  <si>
    <t>UD14</t>
  </si>
  <si>
    <t>UD15</t>
  </si>
  <si>
    <t>UD16</t>
  </si>
  <si>
    <t>UD17</t>
  </si>
  <si>
    <t>UD18</t>
  </si>
  <si>
    <t>UD19b</t>
  </si>
  <si>
    <t>UD20b</t>
  </si>
  <si>
    <t>UD21</t>
  </si>
  <si>
    <t>UD21b</t>
  </si>
  <si>
    <t>UD24</t>
  </si>
  <si>
    <t>Sum</t>
  </si>
  <si>
    <t>Adresse</t>
  </si>
  <si>
    <t>Ved Vigen</t>
  </si>
  <si>
    <t>Støvnæs Allé</t>
  </si>
  <si>
    <t>Folevadsvej</t>
  </si>
  <si>
    <t>Mosesvinget v. Andestien</t>
  </si>
  <si>
    <t>Hareskovvej</t>
  </si>
  <si>
    <t>Pilesvinget</t>
  </si>
  <si>
    <t>Ruten</t>
  </si>
  <si>
    <t>SUM</t>
  </si>
  <si>
    <t>Nødoverløb Damhusåens renseanlæg</t>
  </si>
  <si>
    <t>Hovedoverløb Damhus-ledning</t>
  </si>
  <si>
    <t>Åhaven</t>
  </si>
  <si>
    <t>Sønderkær</t>
  </si>
  <si>
    <t>Vigerslev Allé</t>
  </si>
  <si>
    <t>Gårdstedet</t>
  </si>
  <si>
    <t>Heldbovej</t>
  </si>
  <si>
    <t>Lykkebovej</t>
  </si>
  <si>
    <t>Landlystvej</t>
  </si>
  <si>
    <t>Skyttegårdsvej</t>
  </si>
  <si>
    <t>Sandhusvej</t>
  </si>
  <si>
    <t>Hvidovre station</t>
  </si>
  <si>
    <t>Vigerslev-parken N for Dæmningen</t>
  </si>
  <si>
    <t>Nødoverløb ved Torpedo-bygværket</t>
  </si>
  <si>
    <t>Roskildevej</t>
  </si>
  <si>
    <t>-</t>
  </si>
  <si>
    <t>Kloakeringstype</t>
  </si>
  <si>
    <t>Status</t>
  </si>
  <si>
    <t>Fælles</t>
  </si>
  <si>
    <t>Plan</t>
  </si>
  <si>
    <t>Strategi</t>
  </si>
  <si>
    <t>Reduceret areal       ha</t>
  </si>
  <si>
    <t>Maks udledning        l/s</t>
  </si>
  <si>
    <t>Overløbshyppighed antal/år</t>
  </si>
  <si>
    <r>
      <t>Vand                         m</t>
    </r>
    <r>
      <rPr>
        <b/>
        <vertAlign val="superscript"/>
        <sz val="12"/>
        <color theme="0"/>
        <rFont val="Arial"/>
        <family val="2"/>
      </rPr>
      <t>3</t>
    </r>
    <r>
      <rPr>
        <b/>
        <sz val="12"/>
        <color theme="0"/>
        <rFont val="Arial"/>
        <family val="2"/>
      </rPr>
      <t>/år</t>
    </r>
  </si>
  <si>
    <t>Vand                         m3/år</t>
  </si>
  <si>
    <t>COD                            kg/år</t>
  </si>
  <si>
    <t>Total N                    kg/år</t>
  </si>
  <si>
    <t>Total P                                         kg/år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</si>
</sst>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\ _k_r_.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9" tint="-0.499984740745262"/>
      <name val="Arial"/>
      <family val="2"/>
    </font>
    <font>
      <b/>
      <vertAlign val="superscript"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dashed">
        <color theme="0"/>
      </bottom>
      <diagonal/>
    </border>
    <border>
      <left style="thin">
        <color theme="0"/>
      </left>
      <right style="dashed">
        <color theme="0"/>
      </right>
      <top style="thin">
        <color theme="0"/>
      </top>
      <bottom style="dashed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dashed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/>
      <top/>
      <bottom style="dashed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dashed">
        <color theme="0"/>
      </right>
      <top style="thin">
        <color theme="0"/>
      </top>
      <bottom/>
      <diagonal/>
    </border>
    <border>
      <left style="dashed">
        <color theme="0"/>
      </left>
      <right style="dashed">
        <color theme="0"/>
      </right>
      <top style="thin">
        <color theme="0"/>
      </top>
      <bottom/>
      <diagonal/>
    </border>
    <border>
      <left style="dashed">
        <color theme="0"/>
      </left>
      <right/>
      <top style="thin">
        <color theme="0"/>
      </top>
      <bottom/>
      <diagonal/>
    </border>
    <border>
      <left style="thin">
        <color theme="0"/>
      </left>
      <right style="dashed">
        <color theme="0"/>
      </right>
      <top style="thin">
        <color theme="0"/>
      </top>
      <bottom/>
      <diagonal/>
    </border>
    <border>
      <left/>
      <right style="dashed">
        <color theme="0"/>
      </right>
      <top/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 style="dashed">
        <color theme="0"/>
      </left>
      <right/>
      <top/>
      <bottom/>
      <diagonal/>
    </border>
    <border>
      <left style="thin">
        <color theme="0"/>
      </left>
      <right style="dashed">
        <color theme="0"/>
      </right>
      <top/>
      <bottom/>
      <diagonal/>
    </border>
    <border>
      <left style="dashed">
        <color theme="0"/>
      </left>
      <right style="dashed">
        <color theme="0"/>
      </right>
      <top/>
      <bottom style="thin">
        <color theme="0"/>
      </bottom>
      <diagonal/>
    </border>
    <border>
      <left style="dashed">
        <color theme="0"/>
      </left>
      <right/>
      <top/>
      <bottom style="thin">
        <color theme="0"/>
      </bottom>
      <diagonal/>
    </border>
    <border>
      <left style="thin">
        <color theme="0"/>
      </left>
      <right style="dashed">
        <color theme="0"/>
      </right>
      <top/>
      <bottom style="thin">
        <color theme="0"/>
      </bottom>
      <diagonal/>
    </border>
    <border>
      <left/>
      <right/>
      <top/>
      <bottom style="dashed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dashed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dashed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3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wrapText="1"/>
    </xf>
    <xf numFmtId="0" fontId="7" fillId="4" borderId="16" xfId="0" quotePrefix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9" fillId="3" borderId="3" xfId="0" applyFont="1" applyFill="1" applyBorder="1"/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9" fillId="3" borderId="21" xfId="0" applyFont="1" applyFill="1" applyBorder="1"/>
    <xf numFmtId="0" fontId="7" fillId="4" borderId="0" xfId="0" quotePrefix="1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10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9" fillId="3" borderId="25" xfId="0" applyFont="1" applyFill="1" applyBorder="1"/>
    <xf numFmtId="0" fontId="8" fillId="3" borderId="6" xfId="0" applyFont="1" applyFill="1" applyBorder="1" applyAlignment="1">
      <alignment horizontal="center" vertical="center"/>
    </xf>
    <xf numFmtId="0" fontId="9" fillId="3" borderId="5" xfId="0" applyFont="1" applyFill="1" applyBorder="1"/>
    <xf numFmtId="0" fontId="10" fillId="4" borderId="13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9" fillId="3" borderId="28" xfId="0" applyFont="1" applyFill="1" applyBorder="1"/>
    <xf numFmtId="0" fontId="7" fillId="4" borderId="29" xfId="0" quotePrefix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/>
    <xf numFmtId="3" fontId="10" fillId="4" borderId="22" xfId="0" applyNumberFormat="1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center"/>
    </xf>
    <xf numFmtId="3" fontId="10" fillId="4" borderId="20" xfId="0" applyNumberFormat="1" applyFont="1" applyFill="1" applyBorder="1" applyAlignment="1">
      <alignment horizontal="center"/>
    </xf>
    <xf numFmtId="1" fontId="10" fillId="4" borderId="20" xfId="0" applyNumberFormat="1" applyFont="1" applyFill="1" applyBorder="1" applyAlignment="1">
      <alignment horizontal="center"/>
    </xf>
    <xf numFmtId="3" fontId="7" fillId="4" borderId="30" xfId="0" applyNumberFormat="1" applyFont="1" applyFill="1" applyBorder="1" applyAlignment="1">
      <alignment horizontal="center"/>
    </xf>
    <xf numFmtId="3" fontId="0" fillId="0" borderId="0" xfId="0" applyNumberFormat="1"/>
    <xf numFmtId="3" fontId="9" fillId="3" borderId="21" xfId="0" applyNumberFormat="1" applyFont="1" applyFill="1" applyBorder="1"/>
    <xf numFmtId="3" fontId="7" fillId="4" borderId="31" xfId="0" applyNumberFormat="1" applyFont="1" applyFill="1" applyBorder="1" applyAlignment="1">
      <alignment horizontal="center"/>
    </xf>
    <xf numFmtId="3" fontId="9" fillId="3" borderId="1" xfId="0" applyNumberFormat="1" applyFont="1" applyFill="1" applyBorder="1"/>
    <xf numFmtId="3" fontId="10" fillId="4" borderId="23" xfId="0" applyNumberFormat="1" applyFont="1" applyFill="1" applyBorder="1" applyAlignment="1">
      <alignment horizontal="center"/>
    </xf>
    <xf numFmtId="3" fontId="10" fillId="4" borderId="24" xfId="0" applyNumberFormat="1" applyFont="1" applyFill="1" applyBorder="1" applyAlignment="1">
      <alignment horizontal="center"/>
    </xf>
    <xf numFmtId="1" fontId="10" fillId="4" borderId="24" xfId="0" applyNumberFormat="1" applyFont="1" applyFill="1" applyBorder="1" applyAlignment="1">
      <alignment horizontal="center"/>
    </xf>
    <xf numFmtId="3" fontId="7" fillId="4" borderId="32" xfId="0" applyNumberFormat="1" applyFont="1" applyFill="1" applyBorder="1" applyAlignment="1">
      <alignment horizontal="center"/>
    </xf>
    <xf numFmtId="3" fontId="9" fillId="3" borderId="25" xfId="0" applyNumberFormat="1" applyFont="1" applyFill="1" applyBorder="1"/>
    <xf numFmtId="3" fontId="7" fillId="4" borderId="0" xfId="0" applyNumberFormat="1" applyFont="1" applyFill="1" applyAlignment="1">
      <alignment horizontal="center"/>
    </xf>
    <xf numFmtId="3" fontId="8" fillId="3" borderId="6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/>
    <xf numFmtId="3" fontId="10" fillId="4" borderId="13" xfId="0" quotePrefix="1" applyNumberFormat="1" applyFont="1" applyFill="1" applyBorder="1" applyAlignment="1">
      <alignment horizontal="center"/>
    </xf>
    <xf numFmtId="3" fontId="10" fillId="4" borderId="26" xfId="0" quotePrefix="1" applyNumberFormat="1" applyFont="1" applyFill="1" applyBorder="1" applyAlignment="1">
      <alignment horizontal="center"/>
    </xf>
    <xf numFmtId="3" fontId="10" fillId="4" borderId="27" xfId="0" quotePrefix="1" applyNumberFormat="1" applyFont="1" applyFill="1" applyBorder="1" applyAlignment="1">
      <alignment horizontal="center"/>
    </xf>
    <xf numFmtId="3" fontId="7" fillId="4" borderId="33" xfId="0" applyNumberFormat="1" applyFont="1" applyFill="1" applyBorder="1" applyAlignment="1">
      <alignment horizontal="center"/>
    </xf>
    <xf numFmtId="3" fontId="9" fillId="3" borderId="28" xfId="0" applyNumberFormat="1" applyFont="1" applyFill="1" applyBorder="1"/>
    <xf numFmtId="3" fontId="7" fillId="4" borderId="7" xfId="0" quotePrefix="1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0" fillId="4" borderId="13" xfId="0" applyNumberFormat="1" applyFont="1" applyFill="1" applyBorder="1" applyAlignment="1">
      <alignment horizontal="center"/>
    </xf>
    <xf numFmtId="3" fontId="10" fillId="4" borderId="26" xfId="0" applyNumberFormat="1" applyFont="1" applyFill="1" applyBorder="1" applyAlignment="1">
      <alignment horizontal="center"/>
    </xf>
    <xf numFmtId="3" fontId="10" fillId="4" borderId="27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1" fontId="7" fillId="4" borderId="3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1" fontId="7" fillId="4" borderId="32" xfId="0" applyNumberFormat="1" applyFont="1" applyFill="1" applyBorder="1" applyAlignment="1">
      <alignment horizontal="center"/>
    </xf>
    <xf numFmtId="1" fontId="7" fillId="4" borderId="33" xfId="0" applyNumberFormat="1" applyFont="1" applyFill="1" applyBorder="1" applyAlignment="1">
      <alignment horizontal="center"/>
    </xf>
    <xf numFmtId="0" fontId="7" fillId="4" borderId="7" xfId="0" quotePrefix="1" applyFont="1" applyFill="1" applyBorder="1" applyAlignment="1">
      <alignment horizontal="center"/>
    </xf>
    <xf numFmtId="3" fontId="8" fillId="3" borderId="17" xfId="0" applyNumberFormat="1" applyFont="1" applyFill="1" applyBorder="1" applyAlignment="1">
      <alignment horizontal="center" vertical="center" wrapText="1"/>
    </xf>
    <xf numFmtId="1" fontId="10" fillId="4" borderId="23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7" xfId="0" applyFont="1" applyFill="1" applyBorder="1" applyAlignment="1">
      <alignment horizontal="center"/>
    </xf>
    <xf numFmtId="1" fontId="10" fillId="4" borderId="22" xfId="0" applyNumberFormat="1" applyFont="1" applyFill="1" applyBorder="1" applyAlignment="1">
      <alignment horizontal="center"/>
    </xf>
    <xf numFmtId="1" fontId="10" fillId="4" borderId="13" xfId="0" applyNumberFormat="1" applyFont="1" applyFill="1" applyBorder="1" applyAlignment="1">
      <alignment horizontal="center"/>
    </xf>
    <xf numFmtId="1" fontId="10" fillId="4" borderId="26" xfId="0" applyNumberFormat="1" applyFont="1" applyFill="1" applyBorder="1" applyAlignment="1">
      <alignment horizontal="center"/>
    </xf>
    <xf numFmtId="1" fontId="10" fillId="4" borderId="27" xfId="0" applyNumberFormat="1" applyFont="1" applyFill="1" applyBorder="1" applyAlignment="1">
      <alignment horizontal="center"/>
    </xf>
    <xf numFmtId="164" fontId="7" fillId="4" borderId="7" xfId="0" applyNumberFormat="1" applyFont="1" applyFill="1" applyBorder="1" applyAlignment="1"/>
    <xf numFmtId="0" fontId="8" fillId="3" borderId="17" xfId="0" applyFont="1" applyFill="1" applyBorder="1" applyAlignment="1">
      <alignment horizontal="center" vertical="center" wrapText="1"/>
    </xf>
    <xf numFmtId="165" fontId="10" fillId="4" borderId="22" xfId="0" applyNumberFormat="1" applyFont="1" applyFill="1" applyBorder="1" applyAlignment="1">
      <alignment horizontal="center"/>
    </xf>
    <xf numFmtId="165" fontId="7" fillId="4" borderId="30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165" fontId="10" fillId="4" borderId="24" xfId="0" applyNumberFormat="1" applyFont="1" applyFill="1" applyBorder="1" applyAlignment="1">
      <alignment horizontal="center"/>
    </xf>
    <xf numFmtId="165" fontId="7" fillId="4" borderId="3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2" fontId="10" fillId="4" borderId="24" xfId="0" applyNumberFormat="1" applyFont="1" applyFill="1" applyBorder="1" applyAlignment="1">
      <alignment horizontal="center"/>
    </xf>
    <xf numFmtId="165" fontId="7" fillId="4" borderId="33" xfId="0" applyNumberFormat="1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0" fontId="0" fillId="0" borderId="34" xfId="0" applyBorder="1"/>
    <xf numFmtId="0" fontId="0" fillId="0" borderId="0" xfId="0" applyFill="1"/>
  </cellXfs>
  <cellStyles count="2">
    <cellStyle name="Normal" xfId="0" builtinId="0"/>
    <cellStyle name="Ugyldig" xfId="1" builtinId="2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family val="2"/>
        <scheme val="none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family val="2"/>
        <scheme val="none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family val="2"/>
        <scheme val="none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family val="2"/>
        <scheme val="none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theme="0"/>
        </left>
        <right style="dashed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dashed">
          <color theme="0"/>
        </right>
        <top/>
        <bottom/>
        <vertical/>
        <horizontal/>
      </border>
    </dxf>
    <dxf>
      <border outline="0">
        <bottom style="thin">
          <color rgb="FFFFFFFF"/>
        </bottom>
      </border>
    </dxf>
    <dxf>
      <border outline="0">
        <left style="dashed">
          <color rgb="FFFFFFFF"/>
        </left>
        <right style="dashed">
          <color rgb="FFFFFFFF"/>
        </right>
        <top style="dashed">
          <color rgb="FFFFFFFF"/>
        </top>
        <bottom style="thin">
          <color rgb="FFFFFFFF"/>
        </bottom>
      </border>
    </dxf>
    <dxf>
      <font>
        <b/>
      </font>
    </dxf>
  </dxfs>
  <tableStyles count="1" defaultTableStyle="TableStyleMedium2" defaultPivotStyle="PivotStyleLight16">
    <tableStyle name="Palles" pivot="0" count="0" xr9:uid="{D7F56E68-CB76-4DBD-A345-F2CB624D168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ABE5C3-367D-427E-AA02-F144E0248020}" name="Tabel19" displayName="Tabel19" ref="C4:J28" totalsRowShown="0" headerRowDxfId="10" headerRowBorderDxfId="8" tableBorderDxfId="9">
  <tableColumns count="8">
    <tableColumn id="1" xr3:uid="{EF2EF36F-B77A-406F-B457-A629488B9280}" name="Ved Vigen" dataDxfId="7"/>
    <tableColumn id="2" xr3:uid="{F57E63C3-E1B8-494B-911F-FA7B473F4326}" name="Støvnæs Allé" dataDxfId="6"/>
    <tableColumn id="5" xr3:uid="{50872FB1-AEA6-4A1C-B7A0-D2F4E98EA999}" name="Folevadsvej" dataDxfId="5"/>
    <tableColumn id="19" xr3:uid="{DFC3ABD7-5815-44FE-8E2A-471BE3FD29FB}" name="Mosesvinget v. Andestien" dataDxfId="4"/>
    <tableColumn id="20" xr3:uid="{594BEFA5-1802-44D5-963C-EA7FCFDEEF3E}" name="Hareskovvej" dataDxfId="3"/>
    <tableColumn id="21" xr3:uid="{715BB22A-5E01-48B5-871D-68EFC3DBF99B}" name="Pilesvinget" dataDxfId="2"/>
    <tableColumn id="22" xr3:uid="{CAB52D4B-C60E-4F9B-BB2D-80DFF7B623C5}" name="Ruten" dataDxfId="1"/>
    <tableColumn id="23" xr3:uid="{2C528675-F55C-4B24-ACA5-E7B5025C9EA0}" name="SUM" dataDxfId="0"/>
  </tableColumns>
  <tableStyleInfo name="Palles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4D170-E2D5-47DB-AE18-A1FC47C689EF}">
  <sheetPr>
    <pageSetUpPr fitToPage="1"/>
  </sheetPr>
  <dimension ref="A1:BS156"/>
  <sheetViews>
    <sheetView tabSelected="1" zoomScale="120" zoomScaleNormal="120" zoomScaleSheetLayoutView="80" workbookViewId="0">
      <selection activeCell="L30" sqref="L30"/>
    </sheetView>
  </sheetViews>
  <sheetFormatPr defaultRowHeight="15" x14ac:dyDescent="0.25"/>
  <cols>
    <col min="1" max="1" width="23.42578125" customWidth="1"/>
    <col min="2" max="2" width="10.5703125" customWidth="1"/>
    <col min="3" max="9" width="17.7109375" customWidth="1"/>
    <col min="10" max="52" width="10.7109375" customWidth="1"/>
    <col min="54" max="54" width="23.42578125" customWidth="1"/>
    <col min="55" max="55" width="10.5703125" customWidth="1"/>
    <col min="56" max="70" width="17.7109375" customWidth="1"/>
  </cols>
  <sheetData>
    <row r="1" spans="1:71" ht="25.5" customHeight="1" x14ac:dyDescent="0.25">
      <c r="A1" s="1" t="s">
        <v>0</v>
      </c>
      <c r="B1" s="2"/>
      <c r="C1" s="3" t="s">
        <v>1</v>
      </c>
      <c r="D1" s="4"/>
      <c r="E1" s="4"/>
      <c r="F1" s="5"/>
      <c r="G1" s="5"/>
      <c r="H1" s="5"/>
      <c r="I1" s="5"/>
      <c r="J1" s="5"/>
      <c r="BB1" s="1" t="s">
        <v>0</v>
      </c>
      <c r="BC1" s="2"/>
      <c r="BD1" s="3" t="s">
        <v>2</v>
      </c>
      <c r="BE1" s="4"/>
      <c r="BF1" s="4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</row>
    <row r="2" spans="1:71" ht="25.5" customHeight="1" x14ac:dyDescent="0.25">
      <c r="A2" s="7"/>
      <c r="B2" s="8"/>
      <c r="C2" s="9"/>
      <c r="D2" s="10"/>
      <c r="E2" s="10"/>
      <c r="F2" s="11"/>
      <c r="G2" s="11"/>
      <c r="H2" s="11"/>
      <c r="I2" s="11"/>
      <c r="J2" s="11"/>
      <c r="BB2" s="7"/>
      <c r="BC2" s="8"/>
      <c r="BD2" s="9"/>
      <c r="BE2" s="10"/>
      <c r="BF2" s="10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1:71" ht="20.25" customHeight="1" x14ac:dyDescent="0.3">
      <c r="A3" s="13" t="s">
        <v>3</v>
      </c>
      <c r="B3" s="14"/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/>
      <c r="BB3" s="13" t="s">
        <v>3</v>
      </c>
      <c r="BC3" s="14"/>
      <c r="BD3" s="16" t="s">
        <v>11</v>
      </c>
      <c r="BE3" s="16" t="s">
        <v>12</v>
      </c>
      <c r="BF3" s="16" t="s">
        <v>13</v>
      </c>
      <c r="BG3" s="16" t="s">
        <v>14</v>
      </c>
      <c r="BH3" s="16" t="s">
        <v>15</v>
      </c>
      <c r="BI3" s="16" t="s">
        <v>16</v>
      </c>
      <c r="BJ3" s="16" t="s">
        <v>17</v>
      </c>
      <c r="BK3" s="16" t="s">
        <v>18</v>
      </c>
      <c r="BL3" s="16" t="s">
        <v>19</v>
      </c>
      <c r="BM3" s="16" t="s">
        <v>20</v>
      </c>
      <c r="BN3" s="16" t="s">
        <v>21</v>
      </c>
      <c r="BO3" s="16" t="s">
        <v>22</v>
      </c>
      <c r="BP3" s="16" t="s">
        <v>23</v>
      </c>
      <c r="BQ3" s="16" t="s">
        <v>24</v>
      </c>
      <c r="BR3" s="16" t="s">
        <v>25</v>
      </c>
      <c r="BS3" s="17" t="s">
        <v>26</v>
      </c>
    </row>
    <row r="4" spans="1:71" ht="52.5" customHeight="1" x14ac:dyDescent="0.25">
      <c r="A4" s="18" t="s">
        <v>27</v>
      </c>
      <c r="B4" s="18"/>
      <c r="C4" s="19" t="s">
        <v>28</v>
      </c>
      <c r="D4" s="20" t="s">
        <v>29</v>
      </c>
      <c r="E4" s="21" t="s">
        <v>30</v>
      </c>
      <c r="F4" s="21" t="s">
        <v>31</v>
      </c>
      <c r="G4" s="21" t="s">
        <v>32</v>
      </c>
      <c r="H4" s="21" t="s">
        <v>33</v>
      </c>
      <c r="I4" s="21" t="s">
        <v>34</v>
      </c>
      <c r="J4" s="21" t="s">
        <v>35</v>
      </c>
      <c r="BB4" s="18" t="s">
        <v>27</v>
      </c>
      <c r="BC4" s="22"/>
      <c r="BD4" s="23" t="s">
        <v>36</v>
      </c>
      <c r="BE4" s="23" t="s">
        <v>37</v>
      </c>
      <c r="BF4" s="23" t="s">
        <v>38</v>
      </c>
      <c r="BG4" s="23" t="s">
        <v>39</v>
      </c>
      <c r="BH4" s="23" t="s">
        <v>40</v>
      </c>
      <c r="BI4" s="23" t="s">
        <v>41</v>
      </c>
      <c r="BJ4" s="23" t="s">
        <v>42</v>
      </c>
      <c r="BK4" s="23" t="s">
        <v>43</v>
      </c>
      <c r="BL4" s="23" t="s">
        <v>44</v>
      </c>
      <c r="BM4" s="23" t="s">
        <v>45</v>
      </c>
      <c r="BN4" s="23" t="s">
        <v>46</v>
      </c>
      <c r="BO4" s="23" t="s">
        <v>47</v>
      </c>
      <c r="BP4" s="23" t="s">
        <v>48</v>
      </c>
      <c r="BQ4" s="23" t="s">
        <v>49</v>
      </c>
      <c r="BR4" s="23" t="s">
        <v>50</v>
      </c>
      <c r="BS4" s="24" t="s">
        <v>51</v>
      </c>
    </row>
    <row r="5" spans="1:71" ht="15" customHeight="1" x14ac:dyDescent="0.25">
      <c r="A5" s="25" t="s">
        <v>52</v>
      </c>
      <c r="B5" s="26" t="s">
        <v>53</v>
      </c>
      <c r="C5" s="27" t="s">
        <v>54</v>
      </c>
      <c r="D5" s="28" t="s">
        <v>54</v>
      </c>
      <c r="E5" s="29" t="s">
        <v>54</v>
      </c>
      <c r="F5" s="29" t="s">
        <v>54</v>
      </c>
      <c r="G5" s="29" t="s">
        <v>54</v>
      </c>
      <c r="H5" s="29" t="s">
        <v>54</v>
      </c>
      <c r="I5" s="29" t="s">
        <v>54</v>
      </c>
      <c r="J5" s="29" t="s">
        <v>51</v>
      </c>
      <c r="BB5" s="25" t="s">
        <v>52</v>
      </c>
      <c r="BC5" s="30" t="s">
        <v>53</v>
      </c>
      <c r="BD5" s="27" t="s">
        <v>54</v>
      </c>
      <c r="BE5" s="27" t="s">
        <v>54</v>
      </c>
      <c r="BF5" s="27" t="s">
        <v>54</v>
      </c>
      <c r="BG5" s="27" t="s">
        <v>54</v>
      </c>
      <c r="BH5" s="27" t="s">
        <v>54</v>
      </c>
      <c r="BI5" s="27" t="s">
        <v>54</v>
      </c>
      <c r="BJ5" s="27" t="s">
        <v>54</v>
      </c>
      <c r="BK5" s="27" t="s">
        <v>54</v>
      </c>
      <c r="BL5" s="27" t="s">
        <v>54</v>
      </c>
      <c r="BM5" s="27" t="s">
        <v>54</v>
      </c>
      <c r="BN5" s="27" t="s">
        <v>54</v>
      </c>
      <c r="BO5" s="27" t="s">
        <v>54</v>
      </c>
      <c r="BP5" s="27" t="s">
        <v>54</v>
      </c>
      <c r="BQ5" s="27" t="s">
        <v>54</v>
      </c>
      <c r="BR5" s="27" t="s">
        <v>54</v>
      </c>
      <c r="BS5" s="31" t="s">
        <v>51</v>
      </c>
    </row>
    <row r="6" spans="1:71" ht="15" customHeight="1" x14ac:dyDescent="0.25">
      <c r="A6" s="32"/>
      <c r="B6" s="33" t="s">
        <v>55</v>
      </c>
      <c r="C6" s="34" t="s">
        <v>54</v>
      </c>
      <c r="D6" s="35" t="s">
        <v>54</v>
      </c>
      <c r="E6" s="36" t="s">
        <v>54</v>
      </c>
      <c r="F6" s="36" t="s">
        <v>54</v>
      </c>
      <c r="G6" s="36" t="s">
        <v>54</v>
      </c>
      <c r="H6" s="36" t="s">
        <v>54</v>
      </c>
      <c r="I6" s="36" t="s">
        <v>54</v>
      </c>
      <c r="J6" s="36" t="s">
        <v>51</v>
      </c>
      <c r="BB6" s="32"/>
      <c r="BC6" s="37" t="s">
        <v>55</v>
      </c>
      <c r="BD6" s="34" t="s">
        <v>54</v>
      </c>
      <c r="BE6" s="34" t="s">
        <v>54</v>
      </c>
      <c r="BF6" s="34" t="s">
        <v>54</v>
      </c>
      <c r="BG6" s="34" t="s">
        <v>54</v>
      </c>
      <c r="BH6" s="34" t="s">
        <v>54</v>
      </c>
      <c r="BI6" s="34" t="s">
        <v>54</v>
      </c>
      <c r="BJ6" s="34" t="s">
        <v>54</v>
      </c>
      <c r="BK6" s="34" t="s">
        <v>54</v>
      </c>
      <c r="BL6" s="34" t="s">
        <v>54</v>
      </c>
      <c r="BM6" s="34" t="s">
        <v>54</v>
      </c>
      <c r="BN6" s="34" t="s">
        <v>54</v>
      </c>
      <c r="BO6" s="34" t="s">
        <v>54</v>
      </c>
      <c r="BP6" s="34" t="s">
        <v>54</v>
      </c>
      <c r="BQ6" s="34" t="s">
        <v>54</v>
      </c>
      <c r="BR6" s="34" t="s">
        <v>54</v>
      </c>
      <c r="BS6" s="31" t="s">
        <v>51</v>
      </c>
    </row>
    <row r="7" spans="1:71" ht="15" customHeight="1" x14ac:dyDescent="0.25">
      <c r="A7" s="38"/>
      <c r="B7" s="39" t="s">
        <v>56</v>
      </c>
      <c r="C7" s="40" t="s">
        <v>54</v>
      </c>
      <c r="D7" s="41" t="s">
        <v>54</v>
      </c>
      <c r="E7" s="42" t="s">
        <v>54</v>
      </c>
      <c r="F7" s="36" t="s">
        <v>54</v>
      </c>
      <c r="G7" s="36" t="s">
        <v>54</v>
      </c>
      <c r="H7" s="36" t="s">
        <v>54</v>
      </c>
      <c r="I7" s="36" t="s">
        <v>54</v>
      </c>
      <c r="J7" s="36" t="s">
        <v>51</v>
      </c>
      <c r="BB7" s="38"/>
      <c r="BC7" s="43" t="s">
        <v>56</v>
      </c>
      <c r="BD7" s="40" t="s">
        <v>54</v>
      </c>
      <c r="BE7" s="40" t="s">
        <v>54</v>
      </c>
      <c r="BF7" s="40" t="s">
        <v>54</v>
      </c>
      <c r="BG7" s="40" t="s">
        <v>54</v>
      </c>
      <c r="BH7" s="40" t="s">
        <v>54</v>
      </c>
      <c r="BI7" s="40" t="s">
        <v>54</v>
      </c>
      <c r="BJ7" s="40" t="s">
        <v>54</v>
      </c>
      <c r="BK7" s="40" t="s">
        <v>54</v>
      </c>
      <c r="BL7" s="40" t="s">
        <v>54</v>
      </c>
      <c r="BM7" s="40" t="s">
        <v>54</v>
      </c>
      <c r="BN7" s="40" t="s">
        <v>54</v>
      </c>
      <c r="BO7" s="40" t="s">
        <v>54</v>
      </c>
      <c r="BP7" s="40" t="s">
        <v>54</v>
      </c>
      <c r="BQ7" s="40" t="s">
        <v>54</v>
      </c>
      <c r="BR7" s="40" t="s">
        <v>54</v>
      </c>
      <c r="BS7" s="44" t="s">
        <v>51</v>
      </c>
    </row>
    <row r="8" spans="1:71" s="52" customFormat="1" ht="15" customHeight="1" x14ac:dyDescent="0.25">
      <c r="A8" s="45" t="s">
        <v>57</v>
      </c>
      <c r="B8" s="46" t="s">
        <v>53</v>
      </c>
      <c r="C8" s="47">
        <v>19.585799000000002</v>
      </c>
      <c r="D8" s="48">
        <v>13.306354000000001</v>
      </c>
      <c r="E8" s="49">
        <v>56.510713000000003</v>
      </c>
      <c r="F8" s="50">
        <v>7.2879940000000003</v>
      </c>
      <c r="G8" s="50">
        <v>8.0697410000000005</v>
      </c>
      <c r="H8" s="50">
        <v>41.51887</v>
      </c>
      <c r="I8" s="50">
        <v>13.948492999999999</v>
      </c>
      <c r="J8" s="51">
        <f>SUM(Tabel19[[#This Row],[Ved Vigen]:[Ruten]])</f>
        <v>160.22796399999999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B8" s="45" t="s">
        <v>57</v>
      </c>
      <c r="BC8" s="53" t="s">
        <v>53</v>
      </c>
      <c r="BD8" s="47">
        <v>62.096269999999997</v>
      </c>
      <c r="BE8" s="47">
        <v>0</v>
      </c>
      <c r="BF8" s="47">
        <v>4.9262990000000002</v>
      </c>
      <c r="BG8" s="47">
        <v>13.292068</v>
      </c>
      <c r="BH8" s="47">
        <v>9.0631889999999995</v>
      </c>
      <c r="BI8" s="47">
        <v>1.4540759999999999</v>
      </c>
      <c r="BJ8" s="47">
        <v>1.5233950000000001</v>
      </c>
      <c r="BK8" s="47">
        <v>3.503314</v>
      </c>
      <c r="BL8" s="47">
        <v>1.9389799999999999</v>
      </c>
      <c r="BM8" s="47">
        <v>4.8509120000000001</v>
      </c>
      <c r="BN8" s="47">
        <v>2.2999999999999998</v>
      </c>
      <c r="BO8" s="47">
        <v>1.07056</v>
      </c>
      <c r="BP8" s="47">
        <v>284.5</v>
      </c>
      <c r="BQ8" s="47">
        <v>0</v>
      </c>
      <c r="BR8" s="47">
        <v>0</v>
      </c>
      <c r="BS8" s="54">
        <f t="shared" ref="BS8:BS13" si="0">SUM(BD8:BR8)</f>
        <v>390.51906299999996</v>
      </c>
    </row>
    <row r="9" spans="1:71" s="52" customFormat="1" ht="15" customHeight="1" x14ac:dyDescent="0.25">
      <c r="A9" s="45"/>
      <c r="B9" s="55" t="s">
        <v>55</v>
      </c>
      <c r="C9" s="47">
        <v>19.585799000000002</v>
      </c>
      <c r="D9" s="56">
        <v>13.306354000000001</v>
      </c>
      <c r="E9" s="57">
        <v>56.510713000000003</v>
      </c>
      <c r="F9" s="58">
        <v>7.2879940000000003</v>
      </c>
      <c r="G9" s="58">
        <v>8.0697410000000005</v>
      </c>
      <c r="H9" s="58">
        <v>41.51887</v>
      </c>
      <c r="I9" s="58">
        <v>13.948492999999999</v>
      </c>
      <c r="J9" s="59">
        <f>SUM(Tabel19[[#This Row],[Ved Vigen]:[Ruten]])</f>
        <v>160.22796399999999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B9" s="45"/>
      <c r="BC9" s="60" t="s">
        <v>55</v>
      </c>
      <c r="BD9" s="47">
        <v>62.096269999999997</v>
      </c>
      <c r="BE9" s="47">
        <v>0</v>
      </c>
      <c r="BF9" s="47">
        <v>4.9262990000000002</v>
      </c>
      <c r="BG9" s="47">
        <v>13.292068</v>
      </c>
      <c r="BH9" s="47">
        <v>9.0631889999999995</v>
      </c>
      <c r="BI9" s="47">
        <v>1.4540759999999999</v>
      </c>
      <c r="BJ9" s="47">
        <v>1.5233950000000001</v>
      </c>
      <c r="BK9" s="47">
        <v>3.503314</v>
      </c>
      <c r="BL9" s="47">
        <v>1.9389799999999999</v>
      </c>
      <c r="BM9" s="47">
        <v>4.8509120000000001</v>
      </c>
      <c r="BN9" s="47">
        <v>2.2999999999999998</v>
      </c>
      <c r="BO9" s="47">
        <v>1.07056</v>
      </c>
      <c r="BP9" s="47">
        <v>284.5</v>
      </c>
      <c r="BQ9" s="47">
        <v>0</v>
      </c>
      <c r="BR9" s="47">
        <v>0</v>
      </c>
      <c r="BS9" s="61">
        <f t="shared" si="0"/>
        <v>390.51906299999996</v>
      </c>
    </row>
    <row r="10" spans="1:71" s="52" customFormat="1" ht="15" customHeight="1" x14ac:dyDescent="0.25">
      <c r="A10" s="62"/>
      <c r="B10" s="63" t="s">
        <v>56</v>
      </c>
      <c r="C10" s="64">
        <v>19.585799000000002</v>
      </c>
      <c r="D10" s="65">
        <v>13.306354000000001</v>
      </c>
      <c r="E10" s="66">
        <v>56.510713000000003</v>
      </c>
      <c r="F10" s="58">
        <v>7.2879940000000003</v>
      </c>
      <c r="G10" s="58">
        <v>8.0697410000000005</v>
      </c>
      <c r="H10" s="58">
        <v>41.51887</v>
      </c>
      <c r="I10" s="58">
        <v>13.948492999999999</v>
      </c>
      <c r="J10" s="67">
        <f>SUM(Tabel19[[#This Row],[Ved Vigen]:[Ruten]])</f>
        <v>160.22796399999999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B10" s="62"/>
      <c r="BC10" s="68" t="s">
        <v>56</v>
      </c>
      <c r="BD10" s="64">
        <v>62.096269999999997</v>
      </c>
      <c r="BE10" s="64">
        <v>0</v>
      </c>
      <c r="BF10" s="64">
        <v>4.9262990000000002</v>
      </c>
      <c r="BG10" s="64">
        <v>13.292068</v>
      </c>
      <c r="BH10" s="64">
        <v>9.0631889999999995</v>
      </c>
      <c r="BI10" s="64">
        <v>1.4540759999999999</v>
      </c>
      <c r="BJ10" s="64">
        <v>1.5233950000000001</v>
      </c>
      <c r="BK10" s="64">
        <v>3.503314</v>
      </c>
      <c r="BL10" s="64">
        <v>1.9389799999999999</v>
      </c>
      <c r="BM10" s="64">
        <v>4.8509120000000001</v>
      </c>
      <c r="BN10" s="64">
        <v>2.2999999999999998</v>
      </c>
      <c r="BO10" s="64">
        <v>1.07056</v>
      </c>
      <c r="BP10" s="64">
        <v>284.5</v>
      </c>
      <c r="BQ10" s="64">
        <v>0</v>
      </c>
      <c r="BR10" s="64">
        <v>0</v>
      </c>
      <c r="BS10" s="69">
        <f t="shared" si="0"/>
        <v>390.51906299999996</v>
      </c>
    </row>
    <row r="11" spans="1:71" s="52" customFormat="1" ht="15" customHeight="1" x14ac:dyDescent="0.25">
      <c r="A11" s="70" t="s">
        <v>58</v>
      </c>
      <c r="B11" s="55" t="s">
        <v>53</v>
      </c>
      <c r="C11" s="47">
        <v>1180</v>
      </c>
      <c r="D11" s="56">
        <v>200</v>
      </c>
      <c r="E11" s="57">
        <v>2500</v>
      </c>
      <c r="F11" s="29">
        <v>1000</v>
      </c>
      <c r="G11" s="29">
        <v>700</v>
      </c>
      <c r="H11" s="29">
        <v>2000</v>
      </c>
      <c r="I11" s="29">
        <v>300</v>
      </c>
      <c r="J11" s="51">
        <f>SUM(Tabel19[[#This Row],[Ved Vigen]:[Ruten]])</f>
        <v>7880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B11" s="70" t="s">
        <v>58</v>
      </c>
      <c r="BC11" s="60" t="s">
        <v>53</v>
      </c>
      <c r="BD11" s="47">
        <v>5000</v>
      </c>
      <c r="BE11" s="47">
        <v>5000</v>
      </c>
      <c r="BF11" s="47">
        <v>700</v>
      </c>
      <c r="BG11" s="47">
        <v>3000</v>
      </c>
      <c r="BH11" s="47">
        <v>1200</v>
      </c>
      <c r="BI11" s="47">
        <v>500</v>
      </c>
      <c r="BJ11" s="47">
        <v>100</v>
      </c>
      <c r="BK11" s="47">
        <v>300</v>
      </c>
      <c r="BL11" s="47">
        <v>300</v>
      </c>
      <c r="BM11" s="47">
        <v>500</v>
      </c>
      <c r="BN11" s="47">
        <v>500</v>
      </c>
      <c r="BO11" s="47">
        <v>200</v>
      </c>
      <c r="BP11" s="47">
        <v>1500</v>
      </c>
      <c r="BQ11" s="47">
        <v>0</v>
      </c>
      <c r="BR11" s="47">
        <v>1000</v>
      </c>
      <c r="BS11" s="61">
        <f t="shared" si="0"/>
        <v>19800</v>
      </c>
    </row>
    <row r="12" spans="1:71" s="52" customFormat="1" ht="15" customHeight="1" x14ac:dyDescent="0.25">
      <c r="A12" s="71"/>
      <c r="B12" s="55" t="s">
        <v>55</v>
      </c>
      <c r="C12" s="47">
        <v>1180</v>
      </c>
      <c r="D12" s="56">
        <v>200</v>
      </c>
      <c r="E12" s="57">
        <v>2500</v>
      </c>
      <c r="F12" s="36">
        <v>1000</v>
      </c>
      <c r="G12" s="36">
        <v>700</v>
      </c>
      <c r="H12" s="36">
        <v>2000</v>
      </c>
      <c r="I12" s="36">
        <v>300</v>
      </c>
      <c r="J12" s="59">
        <f>SUM(Tabel19[[#This Row],[Ved Vigen]:[Ruten]])</f>
        <v>7880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B12" s="71"/>
      <c r="BC12" s="60" t="s">
        <v>55</v>
      </c>
      <c r="BD12" s="47">
        <v>5000</v>
      </c>
      <c r="BE12" s="47">
        <v>5000</v>
      </c>
      <c r="BF12" s="47">
        <v>700</v>
      </c>
      <c r="BG12" s="47">
        <v>3000</v>
      </c>
      <c r="BH12" s="47">
        <v>1200</v>
      </c>
      <c r="BI12" s="47">
        <v>500</v>
      </c>
      <c r="BJ12" s="47">
        <v>100</v>
      </c>
      <c r="BK12" s="47">
        <v>300</v>
      </c>
      <c r="BL12" s="47">
        <v>300</v>
      </c>
      <c r="BM12" s="47">
        <v>500</v>
      </c>
      <c r="BN12" s="47">
        <v>500</v>
      </c>
      <c r="BO12" s="47">
        <v>200</v>
      </c>
      <c r="BP12" s="47">
        <v>1500</v>
      </c>
      <c r="BQ12" s="47">
        <v>0</v>
      </c>
      <c r="BR12" s="47">
        <v>1000</v>
      </c>
      <c r="BS12" s="61">
        <f t="shared" si="0"/>
        <v>19800</v>
      </c>
    </row>
    <row r="13" spans="1:71" s="52" customFormat="1" ht="15" customHeight="1" x14ac:dyDescent="0.25">
      <c r="A13" s="71"/>
      <c r="B13" s="63" t="s">
        <v>56</v>
      </c>
      <c r="C13" s="72">
        <v>1180</v>
      </c>
      <c r="D13" s="73">
        <v>200</v>
      </c>
      <c r="E13" s="74">
        <v>2500</v>
      </c>
      <c r="F13" s="36">
        <v>1000</v>
      </c>
      <c r="G13" s="36">
        <v>700</v>
      </c>
      <c r="H13" s="36">
        <v>2000</v>
      </c>
      <c r="I13" s="36">
        <v>300</v>
      </c>
      <c r="J13" s="67">
        <f>SUM(Tabel19[[#This Row],[Ved Vigen]:[Ruten]])</f>
        <v>7880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B13" s="71"/>
      <c r="BC13" s="68" t="s">
        <v>56</v>
      </c>
      <c r="BD13" s="72">
        <v>5000</v>
      </c>
      <c r="BE13" s="72">
        <v>5000</v>
      </c>
      <c r="BF13" s="72">
        <v>700</v>
      </c>
      <c r="BG13" s="72">
        <v>3000</v>
      </c>
      <c r="BH13" s="72">
        <v>1200</v>
      </c>
      <c r="BI13" s="72">
        <v>500</v>
      </c>
      <c r="BJ13" s="72">
        <v>100</v>
      </c>
      <c r="BK13" s="72">
        <v>300</v>
      </c>
      <c r="BL13" s="72">
        <v>300</v>
      </c>
      <c r="BM13" s="72">
        <v>500</v>
      </c>
      <c r="BN13" s="72">
        <v>500</v>
      </c>
      <c r="BO13" s="72">
        <v>200</v>
      </c>
      <c r="BP13" s="72">
        <v>1500</v>
      </c>
      <c r="BQ13" s="72">
        <v>0</v>
      </c>
      <c r="BR13" s="72">
        <v>1000</v>
      </c>
      <c r="BS13" s="75">
        <f t="shared" si="0"/>
        <v>19800</v>
      </c>
    </row>
    <row r="14" spans="1:71" ht="15" customHeight="1" x14ac:dyDescent="0.25">
      <c r="A14" s="76" t="s">
        <v>59</v>
      </c>
      <c r="B14" s="33" t="s">
        <v>53</v>
      </c>
      <c r="C14" s="34">
        <v>1</v>
      </c>
      <c r="D14" s="35">
        <v>1</v>
      </c>
      <c r="E14" s="36">
        <v>1</v>
      </c>
      <c r="F14" s="50">
        <v>1</v>
      </c>
      <c r="G14" s="29">
        <v>0.5</v>
      </c>
      <c r="H14" s="29">
        <v>1</v>
      </c>
      <c r="I14" s="29">
        <v>6</v>
      </c>
      <c r="J14" s="77">
        <f>SUM(Tabel19[[#This Row],[Ved Vigen]:[Ruten]])</f>
        <v>11.5</v>
      </c>
      <c r="BB14" s="76" t="s">
        <v>59</v>
      </c>
      <c r="BC14" s="37" t="s">
        <v>53</v>
      </c>
      <c r="BD14" s="34">
        <v>2</v>
      </c>
      <c r="BE14" s="34">
        <v>1</v>
      </c>
      <c r="BF14" s="34">
        <v>0.5</v>
      </c>
      <c r="BG14" s="34">
        <v>0.1</v>
      </c>
      <c r="BH14" s="34">
        <v>0.1</v>
      </c>
      <c r="BI14" s="34">
        <v>0.1</v>
      </c>
      <c r="BJ14" s="34">
        <v>0.1</v>
      </c>
      <c r="BK14" s="34">
        <v>0.1</v>
      </c>
      <c r="BL14" s="34">
        <v>0.25</v>
      </c>
      <c r="BM14" s="34">
        <v>0.3</v>
      </c>
      <c r="BN14" s="34">
        <v>0.1</v>
      </c>
      <c r="BO14" s="34">
        <v>0.1</v>
      </c>
      <c r="BP14" s="34">
        <v>0.2</v>
      </c>
      <c r="BQ14" s="34">
        <v>0</v>
      </c>
      <c r="BR14" s="34">
        <v>13</v>
      </c>
      <c r="BS14" s="31" t="s">
        <v>51</v>
      </c>
    </row>
    <row r="15" spans="1:71" ht="15" customHeight="1" x14ac:dyDescent="0.25">
      <c r="A15" s="78"/>
      <c r="B15" s="33" t="s">
        <v>55</v>
      </c>
      <c r="C15" s="34">
        <v>1</v>
      </c>
      <c r="D15" s="35">
        <v>1</v>
      </c>
      <c r="E15" s="36">
        <v>1</v>
      </c>
      <c r="F15" s="58">
        <v>1</v>
      </c>
      <c r="G15" s="36">
        <v>0.5</v>
      </c>
      <c r="H15" s="36">
        <v>1</v>
      </c>
      <c r="I15" s="36">
        <v>1</v>
      </c>
      <c r="J15" s="79">
        <f>SUM(Tabel19[[#This Row],[Ved Vigen]:[Ruten]])</f>
        <v>6.5</v>
      </c>
      <c r="BB15" s="78"/>
      <c r="BC15" s="37" t="s">
        <v>55</v>
      </c>
      <c r="BD15" s="34">
        <v>2</v>
      </c>
      <c r="BE15" s="34">
        <v>1</v>
      </c>
      <c r="BF15" s="34">
        <v>0.5</v>
      </c>
      <c r="BG15" s="34">
        <v>0.1</v>
      </c>
      <c r="BH15" s="34">
        <v>0.1</v>
      </c>
      <c r="BI15" s="34">
        <v>0.1</v>
      </c>
      <c r="BJ15" s="34">
        <v>0.1</v>
      </c>
      <c r="BK15" s="34">
        <v>0.1</v>
      </c>
      <c r="BL15" s="34">
        <v>0.25</v>
      </c>
      <c r="BM15" s="34">
        <v>0.3</v>
      </c>
      <c r="BN15" s="34">
        <v>0.1</v>
      </c>
      <c r="BO15" s="34">
        <v>0.1</v>
      </c>
      <c r="BP15" s="34">
        <v>0.2</v>
      </c>
      <c r="BQ15" s="34">
        <v>0</v>
      </c>
      <c r="BR15" s="34">
        <v>13</v>
      </c>
      <c r="BS15" s="31" t="s">
        <v>51</v>
      </c>
    </row>
    <row r="16" spans="1:71" ht="15" customHeight="1" x14ac:dyDescent="0.25">
      <c r="A16" s="78"/>
      <c r="B16" s="39" t="s">
        <v>56</v>
      </c>
      <c r="C16" s="40">
        <v>0.5</v>
      </c>
      <c r="D16" s="41">
        <v>0.5</v>
      </c>
      <c r="E16" s="42">
        <v>0.5</v>
      </c>
      <c r="F16" s="58">
        <v>1</v>
      </c>
      <c r="G16" s="36">
        <v>0.25</v>
      </c>
      <c r="H16" s="36">
        <v>0.1</v>
      </c>
      <c r="I16" s="36">
        <v>0.1</v>
      </c>
      <c r="J16" s="80">
        <f>SUM(Tabel19[[#This Row],[Ved Vigen]:[Ruten]])</f>
        <v>2.95</v>
      </c>
      <c r="BB16" s="78"/>
      <c r="BC16" s="43" t="s">
        <v>56</v>
      </c>
      <c r="BD16" s="40">
        <v>1</v>
      </c>
      <c r="BE16" s="40">
        <v>0.1</v>
      </c>
      <c r="BF16" s="40">
        <v>0.05</v>
      </c>
      <c r="BG16" s="40">
        <v>0.01</v>
      </c>
      <c r="BH16" s="40">
        <v>0.01</v>
      </c>
      <c r="BI16" s="40">
        <v>0.01</v>
      </c>
      <c r="BJ16" s="40">
        <v>0.01</v>
      </c>
      <c r="BK16" s="40">
        <v>0.01</v>
      </c>
      <c r="BL16" s="40">
        <v>2.5000000000000001E-2</v>
      </c>
      <c r="BM16" s="40">
        <v>0.03</v>
      </c>
      <c r="BN16" s="40">
        <v>0.01</v>
      </c>
      <c r="BO16" s="40">
        <v>0.01</v>
      </c>
      <c r="BP16" s="40">
        <v>0.02</v>
      </c>
      <c r="BQ16" s="40">
        <v>0</v>
      </c>
      <c r="BR16" s="40">
        <v>10</v>
      </c>
      <c r="BS16" s="81" t="s">
        <v>51</v>
      </c>
    </row>
    <row r="17" spans="1:71" s="52" customFormat="1" ht="15" customHeight="1" x14ac:dyDescent="0.25">
      <c r="A17" s="82" t="s">
        <v>60</v>
      </c>
      <c r="B17" s="55" t="s">
        <v>53</v>
      </c>
      <c r="C17" s="47">
        <v>1000</v>
      </c>
      <c r="D17" s="56">
        <v>1000</v>
      </c>
      <c r="E17" s="57">
        <v>1000</v>
      </c>
      <c r="F17" s="29">
        <v>1000</v>
      </c>
      <c r="G17" s="29">
        <v>500</v>
      </c>
      <c r="H17" s="29">
        <v>1000</v>
      </c>
      <c r="I17" s="29">
        <v>10000</v>
      </c>
      <c r="J17" s="51">
        <f>SUM(Tabel19[[#This Row],[Ved Vigen]:[Ruten]])</f>
        <v>15500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B17" s="82" t="s">
        <v>61</v>
      </c>
      <c r="BC17" s="60" t="s">
        <v>53</v>
      </c>
      <c r="BD17" s="47">
        <v>3408</v>
      </c>
      <c r="BE17" s="47">
        <v>15000</v>
      </c>
      <c r="BF17" s="47">
        <v>500</v>
      </c>
      <c r="BG17" s="47">
        <v>1000</v>
      </c>
      <c r="BH17" s="47">
        <v>100</v>
      </c>
      <c r="BI17" s="47">
        <v>100</v>
      </c>
      <c r="BJ17" s="47">
        <v>100</v>
      </c>
      <c r="BK17" s="47">
        <v>100</v>
      </c>
      <c r="BL17" s="47">
        <v>500</v>
      </c>
      <c r="BM17" s="47">
        <v>100</v>
      </c>
      <c r="BN17" s="47">
        <v>100</v>
      </c>
      <c r="BO17" s="47">
        <v>100</v>
      </c>
      <c r="BP17" s="47">
        <v>500</v>
      </c>
      <c r="BQ17" s="47">
        <v>0</v>
      </c>
      <c r="BR17" s="47">
        <v>8734</v>
      </c>
      <c r="BS17" s="61">
        <f t="shared" ref="BS17:BS27" si="1">SUM(BD17:BR17)</f>
        <v>30342</v>
      </c>
    </row>
    <row r="18" spans="1:71" s="52" customFormat="1" ht="15" customHeight="1" x14ac:dyDescent="0.25">
      <c r="A18" s="45"/>
      <c r="B18" s="55" t="s">
        <v>55</v>
      </c>
      <c r="C18" s="47">
        <v>1000</v>
      </c>
      <c r="D18" s="56">
        <v>1000</v>
      </c>
      <c r="E18" s="57">
        <v>1000</v>
      </c>
      <c r="F18" s="36">
        <v>1000</v>
      </c>
      <c r="G18" s="36">
        <v>500</v>
      </c>
      <c r="H18" s="36">
        <v>1000</v>
      </c>
      <c r="I18" s="58">
        <v>1666.6666666666665</v>
      </c>
      <c r="J18" s="59">
        <f>SUM(Tabel19[[#This Row],[Ved Vigen]:[Ruten]])</f>
        <v>7166.6666666666661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B18" s="45"/>
      <c r="BC18" s="60" t="s">
        <v>55</v>
      </c>
      <c r="BD18" s="47">
        <v>3408</v>
      </c>
      <c r="BE18" s="47">
        <v>15000</v>
      </c>
      <c r="BF18" s="47">
        <v>500</v>
      </c>
      <c r="BG18" s="47">
        <v>1000</v>
      </c>
      <c r="BH18" s="47">
        <v>100</v>
      </c>
      <c r="BI18" s="47">
        <v>100</v>
      </c>
      <c r="BJ18" s="47">
        <v>100</v>
      </c>
      <c r="BK18" s="47">
        <v>100</v>
      </c>
      <c r="BL18" s="47">
        <v>500</v>
      </c>
      <c r="BM18" s="47">
        <v>100</v>
      </c>
      <c r="BN18" s="47">
        <v>100</v>
      </c>
      <c r="BO18" s="47">
        <v>100</v>
      </c>
      <c r="BP18" s="47">
        <v>500</v>
      </c>
      <c r="BQ18" s="47">
        <v>0</v>
      </c>
      <c r="BR18" s="47">
        <v>8734</v>
      </c>
      <c r="BS18" s="61">
        <f t="shared" si="1"/>
        <v>30342</v>
      </c>
    </row>
    <row r="19" spans="1:71" s="52" customFormat="1" ht="15" customHeight="1" x14ac:dyDescent="0.25">
      <c r="A19" s="62"/>
      <c r="B19" s="63" t="s">
        <v>56</v>
      </c>
      <c r="C19" s="72">
        <v>166.66666666666666</v>
      </c>
      <c r="D19" s="73">
        <v>500</v>
      </c>
      <c r="E19" s="74">
        <v>200</v>
      </c>
      <c r="F19" s="36">
        <v>900</v>
      </c>
      <c r="G19" s="36">
        <v>250</v>
      </c>
      <c r="H19" s="36">
        <v>100</v>
      </c>
      <c r="I19" s="36">
        <v>500</v>
      </c>
      <c r="J19" s="67">
        <f>SUM(Tabel19[[#This Row],[Ved Vigen]:[Ruten]])</f>
        <v>2616.6666666666665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B19" s="62"/>
      <c r="BC19" s="68" t="s">
        <v>56</v>
      </c>
      <c r="BD19" s="72">
        <v>1704</v>
      </c>
      <c r="BE19" s="72">
        <v>1500</v>
      </c>
      <c r="BF19" s="72">
        <v>50</v>
      </c>
      <c r="BG19" s="72">
        <v>100</v>
      </c>
      <c r="BH19" s="72">
        <v>10</v>
      </c>
      <c r="BI19" s="72">
        <v>10</v>
      </c>
      <c r="BJ19" s="72">
        <v>10</v>
      </c>
      <c r="BK19" s="72">
        <v>10</v>
      </c>
      <c r="BL19" s="72">
        <v>50</v>
      </c>
      <c r="BM19" s="72">
        <v>10</v>
      </c>
      <c r="BN19" s="72">
        <v>10</v>
      </c>
      <c r="BO19" s="72">
        <v>10</v>
      </c>
      <c r="BP19" s="72">
        <v>50</v>
      </c>
      <c r="BQ19" s="72">
        <v>0</v>
      </c>
      <c r="BR19" s="72">
        <v>780</v>
      </c>
      <c r="BS19" s="75">
        <f t="shared" si="1"/>
        <v>4304</v>
      </c>
    </row>
    <row r="20" spans="1:71" ht="15" customHeight="1" x14ac:dyDescent="0.25">
      <c r="A20" s="76" t="s">
        <v>62</v>
      </c>
      <c r="B20" s="33" t="s">
        <v>53</v>
      </c>
      <c r="C20" s="34">
        <v>50</v>
      </c>
      <c r="D20" s="83">
        <v>50</v>
      </c>
      <c r="E20" s="58">
        <v>50</v>
      </c>
      <c r="F20" s="29">
        <v>50</v>
      </c>
      <c r="G20" s="29">
        <v>25</v>
      </c>
      <c r="H20" s="29">
        <v>50</v>
      </c>
      <c r="I20" s="29">
        <v>500</v>
      </c>
      <c r="J20" s="51">
        <f>SUM(Tabel19[[#This Row],[Ved Vigen]:[Ruten]])</f>
        <v>775</v>
      </c>
      <c r="BB20" s="76" t="s">
        <v>62</v>
      </c>
      <c r="BC20" s="37" t="s">
        <v>53</v>
      </c>
      <c r="BD20" s="34">
        <v>170</v>
      </c>
      <c r="BE20" s="34">
        <v>750</v>
      </c>
      <c r="BF20" s="34">
        <v>25</v>
      </c>
      <c r="BG20" s="34">
        <v>50</v>
      </c>
      <c r="BH20" s="34">
        <v>5</v>
      </c>
      <c r="BI20" s="34">
        <v>5</v>
      </c>
      <c r="BJ20" s="34">
        <v>5</v>
      </c>
      <c r="BK20" s="34">
        <v>5</v>
      </c>
      <c r="BL20" s="34">
        <v>25</v>
      </c>
      <c r="BM20" s="34">
        <v>5</v>
      </c>
      <c r="BN20" s="34">
        <v>5</v>
      </c>
      <c r="BO20" s="34">
        <v>5</v>
      </c>
      <c r="BP20" s="34">
        <v>25</v>
      </c>
      <c r="BQ20" s="34">
        <v>0</v>
      </c>
      <c r="BR20" s="34">
        <v>437</v>
      </c>
      <c r="BS20" s="84">
        <f t="shared" si="1"/>
        <v>1517</v>
      </c>
    </row>
    <row r="21" spans="1:71" ht="15" customHeight="1" x14ac:dyDescent="0.25">
      <c r="A21" s="78"/>
      <c r="B21" s="33" t="s">
        <v>55</v>
      </c>
      <c r="C21" s="34">
        <v>50</v>
      </c>
      <c r="D21" s="83">
        <v>50</v>
      </c>
      <c r="E21" s="58">
        <v>50</v>
      </c>
      <c r="F21" s="36">
        <v>50</v>
      </c>
      <c r="G21" s="36">
        <v>25</v>
      </c>
      <c r="H21" s="36">
        <v>50</v>
      </c>
      <c r="I21" s="58">
        <v>83.333333333333329</v>
      </c>
      <c r="J21" s="59">
        <f>SUM(Tabel19[[#This Row],[Ved Vigen]:[Ruten]])</f>
        <v>358.33333333333331</v>
      </c>
      <c r="BB21" s="78"/>
      <c r="BC21" s="37" t="s">
        <v>55</v>
      </c>
      <c r="BD21" s="34">
        <v>170</v>
      </c>
      <c r="BE21" s="34">
        <v>750</v>
      </c>
      <c r="BF21" s="34">
        <v>25</v>
      </c>
      <c r="BG21" s="34">
        <v>50</v>
      </c>
      <c r="BH21" s="34">
        <v>5</v>
      </c>
      <c r="BI21" s="34">
        <v>5</v>
      </c>
      <c r="BJ21" s="34">
        <v>5</v>
      </c>
      <c r="BK21" s="34">
        <v>5</v>
      </c>
      <c r="BL21" s="34">
        <v>25</v>
      </c>
      <c r="BM21" s="34">
        <v>5</v>
      </c>
      <c r="BN21" s="34">
        <v>5</v>
      </c>
      <c r="BO21" s="34">
        <v>5</v>
      </c>
      <c r="BP21" s="34">
        <v>25</v>
      </c>
      <c r="BQ21" s="34">
        <v>0</v>
      </c>
      <c r="BR21" s="34">
        <v>437</v>
      </c>
      <c r="BS21" s="84">
        <f t="shared" si="1"/>
        <v>1517</v>
      </c>
    </row>
    <row r="22" spans="1:71" ht="15" customHeight="1" x14ac:dyDescent="0.25">
      <c r="A22" s="78"/>
      <c r="B22" s="39" t="s">
        <v>56</v>
      </c>
      <c r="C22" s="72">
        <v>8.3333333333333339</v>
      </c>
      <c r="D22" s="73">
        <v>25</v>
      </c>
      <c r="E22" s="74">
        <v>10</v>
      </c>
      <c r="F22" s="36">
        <v>45</v>
      </c>
      <c r="G22" s="36">
        <v>12.5</v>
      </c>
      <c r="H22" s="36">
        <v>5</v>
      </c>
      <c r="I22" s="36">
        <v>25</v>
      </c>
      <c r="J22" s="67">
        <f>SUM(Tabel19[[#This Row],[Ved Vigen]:[Ruten]])</f>
        <v>130.83333333333334</v>
      </c>
      <c r="BB22" s="78"/>
      <c r="BC22" s="43" t="s">
        <v>56</v>
      </c>
      <c r="BD22" s="40">
        <v>85</v>
      </c>
      <c r="BE22" s="40">
        <v>75</v>
      </c>
      <c r="BF22" s="40">
        <v>2</v>
      </c>
      <c r="BG22" s="40">
        <v>5.9</v>
      </c>
      <c r="BH22" s="40">
        <v>0.5</v>
      </c>
      <c r="BI22" s="40">
        <v>0.5</v>
      </c>
      <c r="BJ22" s="40">
        <v>0.5</v>
      </c>
      <c r="BK22" s="40">
        <v>0.5</v>
      </c>
      <c r="BL22" s="40">
        <v>2.5</v>
      </c>
      <c r="BM22" s="40">
        <v>0.5</v>
      </c>
      <c r="BN22" s="40">
        <v>0.5</v>
      </c>
      <c r="BO22" s="40">
        <v>0.5</v>
      </c>
      <c r="BP22" s="40">
        <v>2.5</v>
      </c>
      <c r="BQ22" s="40">
        <v>0</v>
      </c>
      <c r="BR22" s="40">
        <v>39</v>
      </c>
      <c r="BS22" s="85">
        <f t="shared" si="1"/>
        <v>215.4</v>
      </c>
    </row>
    <row r="23" spans="1:71" ht="15" customHeight="1" x14ac:dyDescent="0.25">
      <c r="A23" s="76" t="s">
        <v>63</v>
      </c>
      <c r="B23" s="33" t="s">
        <v>53</v>
      </c>
      <c r="C23" s="86">
        <v>2</v>
      </c>
      <c r="D23" s="83">
        <v>2</v>
      </c>
      <c r="E23" s="58">
        <v>2</v>
      </c>
      <c r="F23" s="29">
        <v>2</v>
      </c>
      <c r="G23" s="29">
        <v>1</v>
      </c>
      <c r="H23" s="29">
        <v>2</v>
      </c>
      <c r="I23" s="29">
        <v>20</v>
      </c>
      <c r="J23" s="77">
        <f>SUM(Tabel19[[#This Row],[Ved Vigen]:[Ruten]])</f>
        <v>31</v>
      </c>
      <c r="BB23" s="76" t="s">
        <v>63</v>
      </c>
      <c r="BC23" s="37" t="s">
        <v>53</v>
      </c>
      <c r="BD23" s="34">
        <v>6.8</v>
      </c>
      <c r="BE23" s="34">
        <v>30</v>
      </c>
      <c r="BF23" s="34">
        <v>1</v>
      </c>
      <c r="BG23" s="34">
        <v>2</v>
      </c>
      <c r="BH23" s="34">
        <v>0.2</v>
      </c>
      <c r="BI23" s="34">
        <v>0.2</v>
      </c>
      <c r="BJ23" s="34">
        <v>0.2</v>
      </c>
      <c r="BK23" s="34">
        <v>0.2</v>
      </c>
      <c r="BL23" s="34">
        <v>1</v>
      </c>
      <c r="BM23" s="34">
        <v>0.2</v>
      </c>
      <c r="BN23" s="34">
        <v>0.2</v>
      </c>
      <c r="BO23" s="34">
        <v>0.2</v>
      </c>
      <c r="BP23" s="34">
        <v>1</v>
      </c>
      <c r="BQ23" s="34">
        <v>0</v>
      </c>
      <c r="BR23" s="34">
        <v>17.5</v>
      </c>
      <c r="BS23" s="84">
        <f t="shared" si="1"/>
        <v>60.700000000000017</v>
      </c>
    </row>
    <row r="24" spans="1:71" ht="15" customHeight="1" x14ac:dyDescent="0.25">
      <c r="A24" s="78"/>
      <c r="B24" s="33" t="s">
        <v>55</v>
      </c>
      <c r="C24" s="86">
        <v>2</v>
      </c>
      <c r="D24" s="83">
        <v>2</v>
      </c>
      <c r="E24" s="58">
        <v>2</v>
      </c>
      <c r="F24" s="36">
        <v>2</v>
      </c>
      <c r="G24" s="36">
        <v>1</v>
      </c>
      <c r="H24" s="36">
        <v>2</v>
      </c>
      <c r="I24" s="58">
        <v>3.333333333333333</v>
      </c>
      <c r="J24" s="79">
        <f>SUM(Tabel19[[#This Row],[Ved Vigen]:[Ruten]])</f>
        <v>14.333333333333332</v>
      </c>
      <c r="BB24" s="78"/>
      <c r="BC24" s="37" t="s">
        <v>55</v>
      </c>
      <c r="BD24" s="34">
        <v>6.8</v>
      </c>
      <c r="BE24" s="34">
        <v>30</v>
      </c>
      <c r="BF24" s="34">
        <v>1</v>
      </c>
      <c r="BG24" s="34">
        <v>2</v>
      </c>
      <c r="BH24" s="34">
        <v>0.2</v>
      </c>
      <c r="BI24" s="34">
        <v>0.2</v>
      </c>
      <c r="BJ24" s="34">
        <v>0.2</v>
      </c>
      <c r="BK24" s="34">
        <v>0.2</v>
      </c>
      <c r="BL24" s="34">
        <v>1</v>
      </c>
      <c r="BM24" s="34">
        <v>0.2</v>
      </c>
      <c r="BN24" s="34">
        <v>0.2</v>
      </c>
      <c r="BO24" s="34">
        <v>0.2</v>
      </c>
      <c r="BP24" s="34">
        <v>1</v>
      </c>
      <c r="BQ24" s="34">
        <v>0</v>
      </c>
      <c r="BR24" s="34">
        <v>17.5</v>
      </c>
      <c r="BS24" s="84">
        <f t="shared" si="1"/>
        <v>60.700000000000017</v>
      </c>
    </row>
    <row r="25" spans="1:71" ht="15" customHeight="1" x14ac:dyDescent="0.25">
      <c r="A25" s="78"/>
      <c r="B25" s="39" t="s">
        <v>56</v>
      </c>
      <c r="C25" s="87">
        <v>0.33333333333333331</v>
      </c>
      <c r="D25" s="88">
        <v>1</v>
      </c>
      <c r="E25" s="89">
        <v>0.4</v>
      </c>
      <c r="F25" s="36">
        <v>1.8</v>
      </c>
      <c r="G25" s="36">
        <v>0.5</v>
      </c>
      <c r="H25" s="36">
        <v>0.2</v>
      </c>
      <c r="I25" s="36">
        <v>1</v>
      </c>
      <c r="J25" s="80">
        <f>SUM(Tabel19[[#This Row],[Ved Vigen]:[Ruten]])</f>
        <v>5.2333333333333334</v>
      </c>
      <c r="BB25" s="78"/>
      <c r="BC25" s="43" t="s">
        <v>56</v>
      </c>
      <c r="BD25" s="40">
        <v>3.4</v>
      </c>
      <c r="BE25" s="40">
        <v>3</v>
      </c>
      <c r="BF25" s="40">
        <v>0.08</v>
      </c>
      <c r="BG25" s="40">
        <v>0.2</v>
      </c>
      <c r="BH25" s="40">
        <v>0.02</v>
      </c>
      <c r="BI25" s="40">
        <v>0.02</v>
      </c>
      <c r="BJ25" s="40">
        <v>0.02</v>
      </c>
      <c r="BK25" s="40">
        <v>0.02</v>
      </c>
      <c r="BL25" s="40">
        <v>0.1</v>
      </c>
      <c r="BM25" s="40">
        <v>0.02</v>
      </c>
      <c r="BN25" s="40">
        <v>0.02</v>
      </c>
      <c r="BO25" s="40">
        <v>0.02</v>
      </c>
      <c r="BP25" s="40">
        <v>0.1</v>
      </c>
      <c r="BQ25" s="40">
        <v>0</v>
      </c>
      <c r="BR25" s="40">
        <v>1.6</v>
      </c>
      <c r="BS25" s="90">
        <f t="shared" si="1"/>
        <v>8.6199999999999974</v>
      </c>
    </row>
    <row r="26" spans="1:71" ht="15" customHeight="1" x14ac:dyDescent="0.25">
      <c r="A26" s="91" t="s">
        <v>64</v>
      </c>
      <c r="B26" s="33" t="s">
        <v>53</v>
      </c>
      <c r="C26" s="92">
        <v>0.5</v>
      </c>
      <c r="D26" s="83">
        <v>0.5</v>
      </c>
      <c r="E26" s="58">
        <v>0.5</v>
      </c>
      <c r="F26" s="29">
        <v>0.5</v>
      </c>
      <c r="G26" s="29">
        <v>0.25</v>
      </c>
      <c r="H26" s="29">
        <v>0.5</v>
      </c>
      <c r="I26" s="29">
        <v>5</v>
      </c>
      <c r="J26" s="93">
        <f>SUM(Tabel19[[#This Row],[Ved Vigen]:[Ruten]])</f>
        <v>7.75</v>
      </c>
      <c r="BB26" s="91" t="s">
        <v>64</v>
      </c>
      <c r="BC26" s="37" t="s">
        <v>53</v>
      </c>
      <c r="BD26" s="34">
        <v>1.7</v>
      </c>
      <c r="BE26" s="34">
        <v>7.5</v>
      </c>
      <c r="BF26" s="34">
        <v>0.25</v>
      </c>
      <c r="BG26" s="34">
        <v>0.5</v>
      </c>
      <c r="BH26" s="34">
        <v>0.05</v>
      </c>
      <c r="BI26" s="34">
        <v>0.05</v>
      </c>
      <c r="BJ26" s="34">
        <v>0.05</v>
      </c>
      <c r="BK26" s="34">
        <v>0.05</v>
      </c>
      <c r="BL26" s="34">
        <v>0.25</v>
      </c>
      <c r="BM26" s="34">
        <v>0.05</v>
      </c>
      <c r="BN26" s="34">
        <v>0.05</v>
      </c>
      <c r="BO26" s="34">
        <v>0.05</v>
      </c>
      <c r="BP26" s="34">
        <v>0.25</v>
      </c>
      <c r="BQ26" s="34">
        <v>0</v>
      </c>
      <c r="BR26" s="34">
        <v>4.4000000000000004</v>
      </c>
      <c r="BS26" s="84">
        <f t="shared" si="1"/>
        <v>15.200000000000005</v>
      </c>
    </row>
    <row r="27" spans="1:71" ht="15" customHeight="1" x14ac:dyDescent="0.25">
      <c r="A27" s="94"/>
      <c r="B27" s="33" t="s">
        <v>55</v>
      </c>
      <c r="C27" s="92">
        <v>0.5</v>
      </c>
      <c r="D27" s="83">
        <v>0.5</v>
      </c>
      <c r="E27" s="58">
        <v>0.5</v>
      </c>
      <c r="F27" s="36">
        <v>0.5</v>
      </c>
      <c r="G27" s="36">
        <v>0.25</v>
      </c>
      <c r="H27" s="36">
        <v>0.5</v>
      </c>
      <c r="I27" s="95">
        <v>0.83333333333333326</v>
      </c>
      <c r="J27" s="96">
        <f>SUM(Tabel19[[#This Row],[Ved Vigen]:[Ruten]])</f>
        <v>3.583333333333333</v>
      </c>
      <c r="BB27" s="94"/>
      <c r="BC27" s="37" t="s">
        <v>55</v>
      </c>
      <c r="BD27" s="34">
        <v>1.7</v>
      </c>
      <c r="BE27" s="34">
        <v>7.5</v>
      </c>
      <c r="BF27" s="34">
        <v>0.25</v>
      </c>
      <c r="BG27" s="34">
        <v>0.5</v>
      </c>
      <c r="BH27" s="34">
        <v>0.05</v>
      </c>
      <c r="BI27" s="34">
        <v>0.05</v>
      </c>
      <c r="BJ27" s="34">
        <v>0.05</v>
      </c>
      <c r="BK27" s="34">
        <v>0.05</v>
      </c>
      <c r="BL27" s="34">
        <v>0.25</v>
      </c>
      <c r="BM27" s="34">
        <v>0.05</v>
      </c>
      <c r="BN27" s="34">
        <v>0.05</v>
      </c>
      <c r="BO27" s="34">
        <v>0.05</v>
      </c>
      <c r="BP27" s="34">
        <v>0.25</v>
      </c>
      <c r="BQ27" s="34">
        <v>0</v>
      </c>
      <c r="BR27" s="34">
        <v>4.4000000000000004</v>
      </c>
      <c r="BS27" s="84">
        <f t="shared" si="1"/>
        <v>15.200000000000005</v>
      </c>
    </row>
    <row r="28" spans="1:71" ht="15" customHeight="1" x14ac:dyDescent="0.25">
      <c r="A28" s="97"/>
      <c r="B28" s="39" t="s">
        <v>56</v>
      </c>
      <c r="C28" s="92">
        <v>8.3333333333333329E-2</v>
      </c>
      <c r="D28" s="83">
        <v>0.25</v>
      </c>
      <c r="E28" s="58">
        <v>0.1</v>
      </c>
      <c r="F28" s="36">
        <v>0.45</v>
      </c>
      <c r="G28" s="98">
        <v>0.125</v>
      </c>
      <c r="H28" s="36">
        <v>0.05</v>
      </c>
      <c r="I28" s="36">
        <v>0.25</v>
      </c>
      <c r="J28" s="99">
        <f>SUM(Tabel19[[#This Row],[Ved Vigen]:[Ruten]])</f>
        <v>1.3083333333333333</v>
      </c>
      <c r="BB28" s="97"/>
      <c r="BC28" s="43" t="s">
        <v>56</v>
      </c>
      <c r="BD28" s="40">
        <v>0.8</v>
      </c>
      <c r="BE28" s="40">
        <v>0.75</v>
      </c>
      <c r="BF28" s="40">
        <v>0.02</v>
      </c>
      <c r="BG28" s="40">
        <v>0.06</v>
      </c>
      <c r="BH28" s="40">
        <v>5.0000000000000001E-3</v>
      </c>
      <c r="BI28" s="40">
        <v>5.0000000000000001E-3</v>
      </c>
      <c r="BJ28" s="40">
        <v>5.0000000000000001E-3</v>
      </c>
      <c r="BK28" s="40">
        <v>5.0000000000000001E-3</v>
      </c>
      <c r="BL28" s="40">
        <v>2.5000000000000001E-2</v>
      </c>
      <c r="BM28" s="40">
        <v>5.0000000000000001E-3</v>
      </c>
      <c r="BN28" s="40">
        <v>5.0000000000000001E-3</v>
      </c>
      <c r="BO28" s="40">
        <v>5.0000000000000001E-3</v>
      </c>
      <c r="BP28" s="40">
        <v>2.5000000000000001E-2</v>
      </c>
      <c r="BQ28" s="40">
        <v>0</v>
      </c>
      <c r="BR28" s="40">
        <v>0.4</v>
      </c>
      <c r="BS28" s="100">
        <f>SUM(BD28:BR28)</f>
        <v>2.1149999999999993</v>
      </c>
    </row>
    <row r="31" spans="1:71" ht="13.5" customHeight="1" x14ac:dyDescent="0.25">
      <c r="BN31" s="101"/>
    </row>
    <row r="32" spans="1:71" ht="15" customHeight="1" x14ac:dyDescent="0.25">
      <c r="BN32" s="101"/>
    </row>
    <row r="33" spans="66:66" ht="15" customHeight="1" x14ac:dyDescent="0.25"/>
    <row r="34" spans="66:66" ht="15" customHeight="1" x14ac:dyDescent="0.25"/>
    <row r="35" spans="66:66" ht="15" customHeight="1" x14ac:dyDescent="0.25">
      <c r="BN35" s="101"/>
    </row>
    <row r="36" spans="66:66" ht="15" customHeight="1" x14ac:dyDescent="0.25"/>
    <row r="37" spans="66:66" ht="15" customHeight="1" x14ac:dyDescent="0.25"/>
    <row r="38" spans="66:66" ht="15" customHeight="1" x14ac:dyDescent="0.25"/>
    <row r="39" spans="66:66" ht="15" customHeight="1" x14ac:dyDescent="0.25"/>
    <row r="40" spans="66:66" ht="15" customHeight="1" x14ac:dyDescent="0.25"/>
    <row r="41" spans="66:66" ht="15" customHeight="1" x14ac:dyDescent="0.25"/>
    <row r="42" spans="66:66" ht="15" customHeight="1" x14ac:dyDescent="0.25">
      <c r="BN42" s="101"/>
    </row>
    <row r="43" spans="66:66" ht="15" customHeight="1" x14ac:dyDescent="0.25"/>
    <row r="44" spans="66:66" ht="15" customHeight="1" x14ac:dyDescent="0.25">
      <c r="BN44" s="101"/>
    </row>
    <row r="45" spans="66:66" ht="15" customHeight="1" x14ac:dyDescent="0.25">
      <c r="BN45" s="101"/>
    </row>
    <row r="46" spans="66:66" ht="15" customHeight="1" x14ac:dyDescent="0.25">
      <c r="BN46" s="101"/>
    </row>
    <row r="47" spans="66:66" ht="15" customHeight="1" x14ac:dyDescent="0.25"/>
    <row r="48" spans="66:66" ht="15" customHeight="1" x14ac:dyDescent="0.25">
      <c r="BN48" s="101"/>
    </row>
    <row r="49" spans="66:66" ht="15" customHeight="1" x14ac:dyDescent="0.25">
      <c r="BN49" s="101"/>
    </row>
    <row r="50" spans="66:66" ht="15" customHeight="1" x14ac:dyDescent="0.25"/>
    <row r="51" spans="66:66" ht="15" customHeight="1" x14ac:dyDescent="0.25"/>
    <row r="52" spans="66:66" ht="15" customHeight="1" x14ac:dyDescent="0.25"/>
    <row r="53" spans="66:66" ht="15" customHeight="1" x14ac:dyDescent="0.25"/>
    <row r="54" spans="66:66" ht="15" customHeight="1" x14ac:dyDescent="0.25"/>
    <row r="55" spans="66:66" ht="15" customHeight="1" x14ac:dyDescent="0.25"/>
    <row r="77" spans="1:66" s="102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</row>
    <row r="78" spans="1:66" s="102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</row>
    <row r="84" spans="59:66" x14ac:dyDescent="0.25">
      <c r="BG84" s="102"/>
      <c r="BH84" s="102"/>
      <c r="BI84" s="102"/>
      <c r="BJ84" s="102"/>
      <c r="BK84" s="102"/>
      <c r="BL84" s="102"/>
      <c r="BM84" s="102"/>
      <c r="BN84" s="102"/>
    </row>
    <row r="85" spans="59:66" x14ac:dyDescent="0.25">
      <c r="BG85" s="102"/>
      <c r="BH85" s="102"/>
      <c r="BI85" s="102"/>
      <c r="BJ85" s="102"/>
      <c r="BK85" s="102"/>
      <c r="BL85" s="102"/>
      <c r="BM85" s="102"/>
      <c r="BN85" s="102"/>
    </row>
    <row r="106" ht="15" customHeight="1" x14ac:dyDescent="0.25"/>
    <row r="117" ht="12.75" customHeight="1" x14ac:dyDescent="0.25"/>
    <row r="148" spans="1:58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BA148" s="102"/>
    </row>
    <row r="149" spans="1:58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BA149" s="102"/>
    </row>
    <row r="155" spans="1:58" x14ac:dyDescent="0.25">
      <c r="BB155" s="102"/>
      <c r="BC155" s="102"/>
      <c r="BD155" s="102"/>
      <c r="BE155" s="102"/>
      <c r="BF155" s="102"/>
    </row>
    <row r="156" spans="1:58" x14ac:dyDescent="0.25">
      <c r="BB156" s="102"/>
      <c r="BC156" s="102"/>
      <c r="BD156" s="102"/>
      <c r="BE156" s="102"/>
      <c r="BF156" s="102"/>
    </row>
  </sheetData>
  <mergeCells count="24">
    <mergeCell ref="A20:A22"/>
    <mergeCell ref="BB20:BB22"/>
    <mergeCell ref="A23:A25"/>
    <mergeCell ref="BB23:BB25"/>
    <mergeCell ref="A26:A28"/>
    <mergeCell ref="BB26:BB28"/>
    <mergeCell ref="A11:A13"/>
    <mergeCell ref="BB11:BB13"/>
    <mergeCell ref="A14:A16"/>
    <mergeCell ref="BB14:BB16"/>
    <mergeCell ref="A17:A19"/>
    <mergeCell ref="BB17:BB19"/>
    <mergeCell ref="A4:B4"/>
    <mergeCell ref="BB4:BC4"/>
    <mergeCell ref="A5:A7"/>
    <mergeCell ref="BB5:BB7"/>
    <mergeCell ref="A8:A10"/>
    <mergeCell ref="BB8:BB10"/>
    <mergeCell ref="A1:B2"/>
    <mergeCell ref="C1:E2"/>
    <mergeCell ref="BB1:BC2"/>
    <mergeCell ref="BD1:BF2"/>
    <mergeCell ref="A3:B3"/>
    <mergeCell ref="BB3:BC3"/>
  </mergeCells>
  <pageMargins left="0.7" right="0.7" top="0.75" bottom="0.75" header="0.3" footer="0.3"/>
  <pageSetup paperSize="9" scale="7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Utterslev Mose</vt:lpstr>
      <vt:lpstr>'Utterslev Mose'!Udskriftsområde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Palle Dannemand Sørensen</dc:creator>
  <cp:lastModifiedBy>Palle Dannemand Sørensen</cp:lastModifiedBy>
  <dcterms:created xsi:type="dcterms:W3CDTF">2018-12-06T13:19:50Z</dcterms:created>
  <dcterms:modified xsi:type="dcterms:W3CDTF">2018-12-06T13:20:27Z</dcterms:modified>
</cp:coreProperties>
</file>